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ji_j\Desktop\"/>
    </mc:Choice>
  </mc:AlternateContent>
  <xr:revisionPtr revIDLastSave="0" documentId="13_ncr:1_{5A7861FA-455B-437F-8745-192568BACBDF}" xr6:coauthVersionLast="47" xr6:coauthVersionMax="47" xr10:uidLastSave="{00000000-0000-0000-0000-000000000000}"/>
  <bookViews>
    <workbookView xWindow="-108" yWindow="-108" windowWidth="23256" windowHeight="12576" xr2:uid="{81AA4665-4D97-47DD-9D20-9958B1CD902D}"/>
  </bookViews>
  <sheets>
    <sheet name="ショートステイ" sheetId="1" r:id="rId1"/>
  </sheets>
  <definedNames>
    <definedName name="_xlnm.Print_Area" localSheetId="0">ショートステイ!$B$1:$N$44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5" i="1" s="1"/>
  <c r="H32" i="1"/>
  <c r="M11" i="1"/>
  <c r="M12" i="1" s="1"/>
  <c r="M14" i="1" s="1"/>
  <c r="N10" i="1"/>
  <c r="N11" i="1" s="1"/>
  <c r="N12" i="1" s="1"/>
  <c r="N14" i="1" s="1"/>
  <c r="M10" i="1"/>
  <c r="L10" i="1"/>
  <c r="L11" i="1" s="1"/>
  <c r="K10" i="1"/>
  <c r="K11" i="1" s="1"/>
  <c r="J10" i="1"/>
  <c r="J11" i="1" s="1"/>
  <c r="I10" i="1"/>
  <c r="I11" i="1" s="1"/>
  <c r="H10" i="1"/>
  <c r="H11" i="1" s="1"/>
  <c r="N15" i="1" l="1"/>
  <c r="N16" i="1"/>
  <c r="N17" i="1"/>
  <c r="N18" i="1"/>
  <c r="N23" i="1" s="1"/>
  <c r="N19" i="1"/>
  <c r="N24" i="1" s="1"/>
  <c r="N20" i="1"/>
  <c r="N25" i="1" s="1"/>
  <c r="M15" i="1"/>
  <c r="M18" i="1" s="1"/>
  <c r="M23" i="1" s="1"/>
  <c r="M20" i="1"/>
  <c r="M25" i="1" s="1"/>
  <c r="M16" i="1"/>
  <c r="M17" i="1"/>
  <c r="M19" i="1"/>
  <c r="M24" i="1" s="1"/>
  <c r="H40" i="1"/>
  <c r="H39" i="1"/>
  <c r="H38" i="1"/>
  <c r="H41" i="1" s="1"/>
  <c r="H37" i="1"/>
  <c r="H36" i="1"/>
  <c r="H12" i="1"/>
  <c r="H14" i="1" s="1"/>
  <c r="I12" i="1"/>
  <c r="I14" i="1" s="1"/>
  <c r="J12" i="1"/>
  <c r="J14" i="1" s="1"/>
  <c r="K12" i="1"/>
  <c r="K14" i="1" s="1"/>
  <c r="L12" i="1"/>
  <c r="L14" i="1" s="1"/>
  <c r="J15" i="1" l="1"/>
  <c r="J18" i="1" s="1"/>
  <c r="J23" i="1" s="1"/>
  <c r="J16" i="1"/>
  <c r="J19" i="1" s="1"/>
  <c r="J24" i="1" s="1"/>
  <c r="J17" i="1"/>
  <c r="J20" i="1" s="1"/>
  <c r="J25" i="1" s="1"/>
  <c r="L20" i="1"/>
  <c r="L25" i="1" s="1"/>
  <c r="L15" i="1"/>
  <c r="L18" i="1" s="1"/>
  <c r="L23" i="1" s="1"/>
  <c r="L16" i="1"/>
  <c r="L19" i="1" s="1"/>
  <c r="L24" i="1" s="1"/>
  <c r="L17" i="1"/>
  <c r="I17" i="1"/>
  <c r="I20" i="1" s="1"/>
  <c r="I25" i="1" s="1"/>
  <c r="I18" i="1"/>
  <c r="I23" i="1" s="1"/>
  <c r="I16" i="1"/>
  <c r="I19" i="1" s="1"/>
  <c r="I24" i="1" s="1"/>
  <c r="I15" i="1"/>
  <c r="H16" i="1"/>
  <c r="H15" i="1"/>
  <c r="H17" i="1"/>
  <c r="H18" i="1"/>
  <c r="H23" i="1" s="1"/>
  <c r="H19" i="1"/>
  <c r="H24" i="1" s="1"/>
  <c r="H20" i="1"/>
  <c r="H25" i="1" s="1"/>
  <c r="K15" i="1"/>
  <c r="K18" i="1"/>
  <c r="K23" i="1" s="1"/>
  <c r="K16" i="1"/>
  <c r="K19" i="1" s="1"/>
  <c r="K24" i="1" s="1"/>
  <c r="K17" i="1"/>
  <c r="K20" i="1" s="1"/>
  <c r="K25" i="1" s="1"/>
</calcChain>
</file>

<file path=xl/sharedStrings.xml><?xml version="1.0" encoding="utf-8"?>
<sst xmlns="http://schemas.openxmlformats.org/spreadsheetml/2006/main" count="57" uniqueCount="51">
  <si>
    <t>別紙2</t>
    <rPh sb="0" eb="2">
      <t>ベッシ</t>
    </rPh>
    <phoneticPr fontId="2"/>
  </si>
  <si>
    <t>ショートステイ</t>
    <phoneticPr fontId="2"/>
  </si>
  <si>
    <t>利　用　料　金　　（多床型）</t>
    <rPh sb="0" eb="1">
      <t>リ</t>
    </rPh>
    <rPh sb="2" eb="3">
      <t>ヨウ</t>
    </rPh>
    <rPh sb="4" eb="5">
      <t>リョウ</t>
    </rPh>
    <rPh sb="6" eb="7">
      <t>キン</t>
    </rPh>
    <rPh sb="10" eb="12">
      <t>タショウ</t>
    </rPh>
    <rPh sb="12" eb="13">
      <t>ガタ</t>
    </rPh>
    <phoneticPr fontId="2"/>
  </si>
  <si>
    <t>①介護予防短期入所生活介護費　・　短期入所生活介護費　　（日額）</t>
    <rPh sb="1" eb="3">
      <t>カイゴ</t>
    </rPh>
    <rPh sb="3" eb="5">
      <t>ヨボウ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4">
      <t>ヒ</t>
    </rPh>
    <rPh sb="17" eb="19">
      <t>タンキ</t>
    </rPh>
    <rPh sb="19" eb="21">
      <t>ニュウショ</t>
    </rPh>
    <rPh sb="21" eb="23">
      <t>セイカツ</t>
    </rPh>
    <rPh sb="23" eb="25">
      <t>カイゴ</t>
    </rPh>
    <rPh sb="25" eb="26">
      <t>ヒ</t>
    </rPh>
    <rPh sb="29" eb="31">
      <t>ニチガク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</si>
  <si>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</si>
  <si>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</si>
  <si>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要介護度1</t>
    <rPh sb="0" eb="3">
      <t>ヨウカイゴ</t>
    </rPh>
    <rPh sb="3" eb="4">
      <t>ド</t>
    </rPh>
    <phoneticPr fontId="2"/>
  </si>
  <si>
    <t>要介護度2</t>
    <rPh sb="0" eb="3">
      <t>ヨウカイゴ</t>
    </rPh>
    <rPh sb="3" eb="4">
      <t>ド</t>
    </rPh>
    <phoneticPr fontId="2"/>
  </si>
  <si>
    <t>要介護度3</t>
    <rPh sb="0" eb="3">
      <t>ヨウカイゴ</t>
    </rPh>
    <rPh sb="3" eb="4">
      <t>ド</t>
    </rPh>
    <phoneticPr fontId="2"/>
  </si>
  <si>
    <t>要介護度4</t>
    <rPh sb="0" eb="3">
      <t>ヨウカイゴ</t>
    </rPh>
    <rPh sb="3" eb="4">
      <t>ド</t>
    </rPh>
    <phoneticPr fontId="2"/>
  </si>
  <si>
    <t>要介護度5</t>
    <rPh sb="0" eb="3">
      <t>ヨウカイゴ</t>
    </rPh>
    <rPh sb="3" eb="4">
      <t>ド</t>
    </rPh>
    <phoneticPr fontId="2"/>
  </si>
  <si>
    <t>併設型短期入所生活介護費（Ⅱ）</t>
    <rPh sb="0" eb="3">
      <t>ヘイセツガタ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2">
      <t>ヒ</t>
    </rPh>
    <phoneticPr fontId="2"/>
  </si>
  <si>
    <t>短期入所生活サービス提供体制加算Ⅱ</t>
    <rPh sb="0" eb="2">
      <t>タンキ</t>
    </rPh>
    <rPh sb="2" eb="4">
      <t>ニュウショ</t>
    </rPh>
    <rPh sb="4" eb="6">
      <t>セイカツ</t>
    </rPh>
    <rPh sb="10" eb="12">
      <t>テイキョウ</t>
    </rPh>
    <rPh sb="12" eb="14">
      <t>タイセイ</t>
    </rPh>
    <rPh sb="14" eb="16">
      <t>カサン</t>
    </rPh>
    <phoneticPr fontId="2"/>
  </si>
  <si>
    <t>夜勤職員配置加算（Ⅰ）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</si>
  <si>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小計</t>
    <rPh sb="0" eb="2">
      <t>ショウケイ</t>
    </rPh>
    <phoneticPr fontId="2"/>
  </si>
  <si>
    <t>介護職員等処遇改善加算Ⅰ
（所定単位数140/1000の加算）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rPh sb="14" eb="16">
      <t>ショテイ</t>
    </rPh>
    <rPh sb="16" eb="18">
      <t>タンイ</t>
    </rPh>
    <rPh sb="18" eb="19">
      <t>スウ</t>
    </rPh>
    <rPh sb="28" eb="30">
      <t>カサン</t>
    </rPh>
    <phoneticPr fontId="2"/>
  </si>
  <si>
    <t>単位数単価</t>
    <rPh sb="0" eb="3">
      <t>タンイスウ</t>
    </rPh>
    <rPh sb="3" eb="5">
      <t>タンカ</t>
    </rPh>
    <phoneticPr fontId="2"/>
  </si>
  <si>
    <t>介護報酬額（円）</t>
    <rPh sb="0" eb="2">
      <t>カイゴ</t>
    </rPh>
    <rPh sb="2" eb="4">
      <t>ホウシュウ</t>
    </rPh>
    <rPh sb="4" eb="5">
      <t>ガク</t>
    </rPh>
    <rPh sb="6" eb="7">
      <t>エン</t>
    </rPh>
    <phoneticPr fontId="2"/>
  </si>
  <si>
    <t>介護保険給付</t>
    <rPh sb="0" eb="2">
      <t>カイゴ</t>
    </rPh>
    <rPh sb="2" eb="4">
      <t>ホケン</t>
    </rPh>
    <rPh sb="4" eb="6">
      <t>キュウフ</t>
    </rPh>
    <phoneticPr fontId="2"/>
  </si>
  <si>
    <t>90%（円）</t>
    <rPh sb="4" eb="5">
      <t>エン</t>
    </rPh>
    <phoneticPr fontId="2"/>
  </si>
  <si>
    <t>80%（円）</t>
    <rPh sb="4" eb="5">
      <t>エン</t>
    </rPh>
    <phoneticPr fontId="2"/>
  </si>
  <si>
    <t>70%（円）</t>
    <rPh sb="4" eb="5">
      <t>エン</t>
    </rPh>
    <phoneticPr fontId="2"/>
  </si>
  <si>
    <t>①自己負担</t>
    <rPh sb="1" eb="3">
      <t>ジコ</t>
    </rPh>
    <rPh sb="3" eb="5">
      <t>フタン</t>
    </rPh>
    <phoneticPr fontId="2"/>
  </si>
  <si>
    <t>10%（円）</t>
    <phoneticPr fontId="2"/>
  </si>
  <si>
    <t>20%（円）</t>
    <phoneticPr fontId="2"/>
  </si>
  <si>
    <t>30%（円）</t>
  </si>
  <si>
    <t>②食費（円）</t>
    <rPh sb="1" eb="3">
      <t>ショクヒ</t>
    </rPh>
    <rPh sb="4" eb="5">
      <t>エン</t>
    </rPh>
    <phoneticPr fontId="2"/>
  </si>
  <si>
    <t>※1</t>
    <phoneticPr fontId="2"/>
  </si>
  <si>
    <t>（朝食：290　昼食：585　おやつ：50　夕食：520）</t>
    <phoneticPr fontId="2"/>
  </si>
  <si>
    <t>③滞在費（円）</t>
    <rPh sb="1" eb="4">
      <t>タイザイヒ</t>
    </rPh>
    <rPh sb="5" eb="6">
      <t>エン</t>
    </rPh>
    <phoneticPr fontId="2"/>
  </si>
  <si>
    <t>※2</t>
    <phoneticPr fontId="2"/>
  </si>
  <si>
    <t>1割負担の方　合計（①+②+③）（円）</t>
    <rPh sb="1" eb="2">
      <t>ワリ</t>
    </rPh>
    <rPh sb="2" eb="4">
      <t>フタン</t>
    </rPh>
    <rPh sb="5" eb="6">
      <t>カタ</t>
    </rPh>
    <rPh sb="7" eb="9">
      <t>ゴウケイ</t>
    </rPh>
    <rPh sb="17" eb="18">
      <t>エン</t>
    </rPh>
    <phoneticPr fontId="2"/>
  </si>
  <si>
    <t>2割負担の方　合計（①+②+③）（円）</t>
    <rPh sb="1" eb="2">
      <t>ワリ</t>
    </rPh>
    <rPh sb="2" eb="4">
      <t>フタン</t>
    </rPh>
    <rPh sb="5" eb="6">
      <t>カタ</t>
    </rPh>
    <rPh sb="7" eb="9">
      <t>ゴウケイ</t>
    </rPh>
    <rPh sb="17" eb="18">
      <t>エン</t>
    </rPh>
    <phoneticPr fontId="2"/>
  </si>
  <si>
    <t>3割負担の方　合計（①+②+③）（円）</t>
    <rPh sb="1" eb="2">
      <t>ワリ</t>
    </rPh>
    <rPh sb="2" eb="4">
      <t>フタン</t>
    </rPh>
    <rPh sb="5" eb="6">
      <t>カタ</t>
    </rPh>
    <rPh sb="7" eb="9">
      <t>ゴウケイ</t>
    </rPh>
    <rPh sb="17" eb="18">
      <t>エン</t>
    </rPh>
    <phoneticPr fontId="2"/>
  </si>
  <si>
    <t>※1　　第1段階　300円　　　第2段階　600円　　　第3段階①　1,000円　　第3段階②　1,300円</t>
    <rPh sb="4" eb="5">
      <t>ダイ</t>
    </rPh>
    <rPh sb="6" eb="8">
      <t>ダンカイ</t>
    </rPh>
    <rPh sb="12" eb="13">
      <t>エン</t>
    </rPh>
    <rPh sb="16" eb="17">
      <t>ダイ</t>
    </rPh>
    <rPh sb="18" eb="20">
      <t>ダンカイ</t>
    </rPh>
    <rPh sb="24" eb="25">
      <t>エン</t>
    </rPh>
    <rPh sb="28" eb="29">
      <t>ダイ</t>
    </rPh>
    <rPh sb="30" eb="32">
      <t>ダンカイ</t>
    </rPh>
    <rPh sb="39" eb="40">
      <t>エン</t>
    </rPh>
    <rPh sb="42" eb="43">
      <t>ダイ</t>
    </rPh>
    <rPh sb="44" eb="46">
      <t>ダンカイ</t>
    </rPh>
    <rPh sb="53" eb="54">
      <t>エン</t>
    </rPh>
    <phoneticPr fontId="2"/>
  </si>
  <si>
    <t>※2　　第1段階　　　0円　　　第2段階　430円　　　第3段階①②　430円</t>
    <rPh sb="4" eb="5">
      <t>ダイ</t>
    </rPh>
    <rPh sb="6" eb="8">
      <t>ダンカイ</t>
    </rPh>
    <rPh sb="12" eb="13">
      <t>エン</t>
    </rPh>
    <rPh sb="16" eb="17">
      <t>ダイ</t>
    </rPh>
    <rPh sb="18" eb="20">
      <t>ダンカイ</t>
    </rPh>
    <rPh sb="24" eb="25">
      <t>エン</t>
    </rPh>
    <rPh sb="28" eb="29">
      <t>ダイ</t>
    </rPh>
    <rPh sb="30" eb="32">
      <t>ダンカイ</t>
    </rPh>
    <rPh sb="38" eb="39">
      <t>エン</t>
    </rPh>
    <phoneticPr fontId="2"/>
  </si>
  <si>
    <t>②その他の短期入所生活介護費　（日額）</t>
    <rPh sb="3" eb="4">
      <t>タ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4">
      <t>ヒ</t>
    </rPh>
    <rPh sb="16" eb="18">
      <t>ニチガク</t>
    </rPh>
    <phoneticPr fontId="2"/>
  </si>
  <si>
    <t>③その他の利用料</t>
    <rPh sb="3" eb="4">
      <t>タ</t>
    </rPh>
    <rPh sb="5" eb="8">
      <t>リヨウリョウ</t>
    </rPh>
    <phoneticPr fontId="2"/>
  </si>
  <si>
    <t>送迎加算（片道）</t>
    <rPh sb="0" eb="2">
      <t>ソウゲイ</t>
    </rPh>
    <rPh sb="2" eb="4">
      <t>カサン</t>
    </rPh>
    <rPh sb="5" eb="7">
      <t>カタミチ</t>
    </rPh>
    <phoneticPr fontId="2"/>
  </si>
  <si>
    <t>ホーム喫茶</t>
    <rPh sb="3" eb="5">
      <t>キッサ</t>
    </rPh>
    <phoneticPr fontId="2"/>
  </si>
  <si>
    <t>：　　50円～350円/一品</t>
    <rPh sb="5" eb="6">
      <t>エン</t>
    </rPh>
    <rPh sb="10" eb="11">
      <t>エン</t>
    </rPh>
    <rPh sb="12" eb="14">
      <t>イッピン</t>
    </rPh>
    <phoneticPr fontId="2"/>
  </si>
  <si>
    <t>短期入所生活介護費</t>
    <rPh sb="0" eb="2">
      <t>タンキ</t>
    </rPh>
    <rPh sb="2" eb="4">
      <t>ニュウショ</t>
    </rPh>
    <rPh sb="4" eb="6">
      <t>セイカツ</t>
    </rPh>
    <rPh sb="6" eb="8">
      <t>カイゴ</t>
    </rPh>
    <rPh sb="8" eb="9">
      <t>ヒ</t>
    </rPh>
    <phoneticPr fontId="2"/>
  </si>
  <si>
    <t>：　　1,000円</t>
    <rPh sb="8" eb="9">
      <t>エン</t>
    </rPh>
    <phoneticPr fontId="2"/>
  </si>
  <si>
    <t>90％（円）</t>
    <phoneticPr fontId="2"/>
  </si>
  <si>
    <t>80％（円）</t>
    <phoneticPr fontId="2"/>
  </si>
  <si>
    <t>70％（円）</t>
    <phoneticPr fontId="2"/>
  </si>
  <si>
    <t>自己負担</t>
    <rPh sb="0" eb="2">
      <t>ジコ</t>
    </rPh>
    <rPh sb="2" eb="4">
      <t>フタン</t>
    </rPh>
    <phoneticPr fontId="2"/>
  </si>
  <si>
    <t>10％（円）</t>
    <phoneticPr fontId="2"/>
  </si>
  <si>
    <t>20％（円）</t>
    <phoneticPr fontId="2"/>
  </si>
  <si>
    <t>30％（円）</t>
  </si>
  <si>
    <t>散　髪</t>
    <rPh sb="0" eb="1">
      <t>サン</t>
    </rPh>
    <rPh sb="2" eb="3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</si>
</sst>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e&quot;年&quot;m&quot;月&quot;d&quot;日&quot;&quot;現&quot;&quot;在&quot;"/>
    <numFmt numFmtId="177" formatCode="#,##0_ "/>
    <numFmt numFmtId="178" formatCode="#,##0.00_ "/>
  </numFmts>
  <fonts count="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177" fontId="0" fillId="0" borderId="10" xfId="0" applyNumberFormat="1" applyBorder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177" fontId="0" fillId="0" borderId="13" xfId="0" applyNumberFormat="1" applyBorder="1" applyAlignment="1">
      <alignment horizontal="right" vertical="center" shrinkToFit="1"/>
    </xf>
    <xf numFmtId="177" fontId="0" fillId="0" borderId="14" xfId="0" applyNumberFormat="1" applyBorder="1" applyAlignment="1">
      <alignment horizontal="right" vertical="center" shrinkToFit="1"/>
    </xf>
    <xf numFmtId="177" fontId="0" fillId="0" borderId="16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4" xfId="0" applyNumberFormat="1" applyBorder="1" applyAlignment="1">
      <alignment horizontal="right" vertical="center" shrinkToFit="1"/>
    </xf>
    <xf numFmtId="3" fontId="0" fillId="0" borderId="17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" xfId="0" applyNumberFormat="1" applyBorder="1" applyAlignment="1">
      <alignment horizontal="right" vertical="center" shrinkToFit="1"/>
    </xf>
    <xf numFmtId="3" fontId="0" fillId="0" borderId="16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3" fontId="0" fillId="0" borderId="19" xfId="0" applyNumberFormat="1" applyBorder="1" applyAlignment="1">
      <alignment horizontal="right" vertical="center"/>
    </xf>
    <xf numFmtId="3" fontId="0" fillId="0" borderId="20" xfId="0" applyNumberFormat="1" applyBorder="1">
      <alignment vertical="center"/>
    </xf>
    <xf numFmtId="3" fontId="0" fillId="0" borderId="21" xfId="0" applyNumberFormat="1" applyBorder="1">
      <alignment vertical="center"/>
    </xf>
    <xf numFmtId="3" fontId="5" fillId="0" borderId="22" xfId="0" applyNumberFormat="1" applyFont="1" applyBorder="1" applyAlignment="1">
      <alignment horizontal="right" vertical="center" shrinkToFit="1"/>
    </xf>
    <xf numFmtId="3" fontId="5" fillId="0" borderId="1" xfId="0" applyNumberFormat="1" applyFont="1" applyBorder="1" applyAlignment="1">
      <alignment horizontal="right" vertical="center" shrinkToFit="1"/>
    </xf>
    <xf numFmtId="3" fontId="5" fillId="0" borderId="23" xfId="0" applyNumberFormat="1" applyFont="1" applyBorder="1" applyAlignment="1">
      <alignment horizontal="right" vertical="center" shrinkToFit="1"/>
    </xf>
    <xf numFmtId="3" fontId="5" fillId="0" borderId="4" xfId="0" applyNumberFormat="1" applyFont="1" applyBorder="1" applyAlignment="1">
      <alignment horizontal="right" vertical="center" shrinkToFit="1"/>
    </xf>
    <xf numFmtId="3" fontId="5" fillId="0" borderId="5" xfId="0" applyNumberFormat="1" applyFont="1" applyBorder="1" applyAlignment="1">
      <alignment horizontal="right" vertical="center" shrinkToFit="1"/>
    </xf>
    <xf numFmtId="3" fontId="5" fillId="0" borderId="9" xfId="0" applyNumberFormat="1" applyFont="1" applyBorder="1" applyAlignment="1">
      <alignment horizontal="right" vertical="center" shrinkToFit="1"/>
    </xf>
    <xf numFmtId="3" fontId="5" fillId="0" borderId="2" xfId="0" applyNumberFormat="1" applyFont="1" applyBorder="1" applyAlignment="1">
      <alignment horizontal="right" vertical="center" shrinkToFi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178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7" fontId="0" fillId="0" borderId="2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0" fillId="0" borderId="0" xfId="0" applyNumberForma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7" fontId="0" fillId="0" borderId="0" xfId="0" applyNumberFormat="1" applyAlignment="1">
      <alignment horizontal="right" vertical="center"/>
    </xf>
    <xf numFmtId="178" fontId="0" fillId="0" borderId="2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C188-4956-4F60-86DE-FCD32B81CB69}">
  <sheetPr>
    <tabColor theme="3" tint="0.59999389629810485"/>
    <pageSetUpPr fitToPage="1"/>
  </sheetPr>
  <dimension ref="B1:Q45"/>
  <sheetViews>
    <sheetView tabSelected="1" topLeftCell="A25" workbookViewId="0">
      <selection activeCell="J32" sqref="J32:K32"/>
    </sheetView>
  </sheetViews>
  <sheetFormatPr defaultColWidth="3.69921875" defaultRowHeight="18" x14ac:dyDescent="0.45"/>
  <cols>
    <col min="1" max="1" width="3.69921875" style="1" customWidth="1"/>
    <col min="2" max="2" width="4.69921875" style="1" bestFit="1" customWidth="1"/>
    <col min="3" max="7" width="4.59765625" style="1" customWidth="1"/>
    <col min="8" max="13" width="9" style="1" customWidth="1"/>
    <col min="14" max="14" width="8.8984375" style="1" customWidth="1"/>
    <col min="15" max="257" width="3.69921875" style="1"/>
    <col min="258" max="258" width="4.69921875" style="1" bestFit="1" customWidth="1"/>
    <col min="259" max="263" width="4.59765625" style="1" customWidth="1"/>
    <col min="264" max="269" width="9" style="1" customWidth="1"/>
    <col min="270" max="270" width="8.8984375" style="1" customWidth="1"/>
    <col min="271" max="513" width="3.69921875" style="1"/>
    <col min="514" max="514" width="4.69921875" style="1" bestFit="1" customWidth="1"/>
    <col min="515" max="519" width="4.59765625" style="1" customWidth="1"/>
    <col min="520" max="525" width="9" style="1" customWidth="1"/>
    <col min="526" max="526" width="8.8984375" style="1" customWidth="1"/>
    <col min="527" max="769" width="3.69921875" style="1"/>
    <col min="770" max="770" width="4.69921875" style="1" bestFit="1" customWidth="1"/>
    <col min="771" max="775" width="4.59765625" style="1" customWidth="1"/>
    <col min="776" max="781" width="9" style="1" customWidth="1"/>
    <col min="782" max="782" width="8.8984375" style="1" customWidth="1"/>
    <col min="783" max="1025" width="3.69921875" style="1"/>
    <col min="1026" max="1026" width="4.69921875" style="1" bestFit="1" customWidth="1"/>
    <col min="1027" max="1031" width="4.59765625" style="1" customWidth="1"/>
    <col min="1032" max="1037" width="9" style="1" customWidth="1"/>
    <col min="1038" max="1038" width="8.8984375" style="1" customWidth="1"/>
    <col min="1039" max="1281" width="3.69921875" style="1"/>
    <col min="1282" max="1282" width="4.69921875" style="1" bestFit="1" customWidth="1"/>
    <col min="1283" max="1287" width="4.59765625" style="1" customWidth="1"/>
    <col min="1288" max="1293" width="9" style="1" customWidth="1"/>
    <col min="1294" max="1294" width="8.8984375" style="1" customWidth="1"/>
    <col min="1295" max="1537" width="3.69921875" style="1"/>
    <col min="1538" max="1538" width="4.69921875" style="1" bestFit="1" customWidth="1"/>
    <col min="1539" max="1543" width="4.59765625" style="1" customWidth="1"/>
    <col min="1544" max="1549" width="9" style="1" customWidth="1"/>
    <col min="1550" max="1550" width="8.8984375" style="1" customWidth="1"/>
    <col min="1551" max="1793" width="3.69921875" style="1"/>
    <col min="1794" max="1794" width="4.69921875" style="1" bestFit="1" customWidth="1"/>
    <col min="1795" max="1799" width="4.59765625" style="1" customWidth="1"/>
    <col min="1800" max="1805" width="9" style="1" customWidth="1"/>
    <col min="1806" max="1806" width="8.8984375" style="1" customWidth="1"/>
    <col min="1807" max="2049" width="3.69921875" style="1"/>
    <col min="2050" max="2050" width="4.69921875" style="1" bestFit="1" customWidth="1"/>
    <col min="2051" max="2055" width="4.59765625" style="1" customWidth="1"/>
    <col min="2056" max="2061" width="9" style="1" customWidth="1"/>
    <col min="2062" max="2062" width="8.8984375" style="1" customWidth="1"/>
    <col min="2063" max="2305" width="3.69921875" style="1"/>
    <col min="2306" max="2306" width="4.69921875" style="1" bestFit="1" customWidth="1"/>
    <col min="2307" max="2311" width="4.59765625" style="1" customWidth="1"/>
    <col min="2312" max="2317" width="9" style="1" customWidth="1"/>
    <col min="2318" max="2318" width="8.8984375" style="1" customWidth="1"/>
    <col min="2319" max="2561" width="3.69921875" style="1"/>
    <col min="2562" max="2562" width="4.69921875" style="1" bestFit="1" customWidth="1"/>
    <col min="2563" max="2567" width="4.59765625" style="1" customWidth="1"/>
    <col min="2568" max="2573" width="9" style="1" customWidth="1"/>
    <col min="2574" max="2574" width="8.8984375" style="1" customWidth="1"/>
    <col min="2575" max="2817" width="3.69921875" style="1"/>
    <col min="2818" max="2818" width="4.69921875" style="1" bestFit="1" customWidth="1"/>
    <col min="2819" max="2823" width="4.59765625" style="1" customWidth="1"/>
    <col min="2824" max="2829" width="9" style="1" customWidth="1"/>
    <col min="2830" max="2830" width="8.8984375" style="1" customWidth="1"/>
    <col min="2831" max="3073" width="3.69921875" style="1"/>
    <col min="3074" max="3074" width="4.69921875" style="1" bestFit="1" customWidth="1"/>
    <col min="3075" max="3079" width="4.59765625" style="1" customWidth="1"/>
    <col min="3080" max="3085" width="9" style="1" customWidth="1"/>
    <col min="3086" max="3086" width="8.8984375" style="1" customWidth="1"/>
    <col min="3087" max="3329" width="3.69921875" style="1"/>
    <col min="3330" max="3330" width="4.69921875" style="1" bestFit="1" customWidth="1"/>
    <col min="3331" max="3335" width="4.59765625" style="1" customWidth="1"/>
    <col min="3336" max="3341" width="9" style="1" customWidth="1"/>
    <col min="3342" max="3342" width="8.8984375" style="1" customWidth="1"/>
    <col min="3343" max="3585" width="3.69921875" style="1"/>
    <col min="3586" max="3586" width="4.69921875" style="1" bestFit="1" customWidth="1"/>
    <col min="3587" max="3591" width="4.59765625" style="1" customWidth="1"/>
    <col min="3592" max="3597" width="9" style="1" customWidth="1"/>
    <col min="3598" max="3598" width="8.8984375" style="1" customWidth="1"/>
    <col min="3599" max="3841" width="3.69921875" style="1"/>
    <col min="3842" max="3842" width="4.69921875" style="1" bestFit="1" customWidth="1"/>
    <col min="3843" max="3847" width="4.59765625" style="1" customWidth="1"/>
    <col min="3848" max="3853" width="9" style="1" customWidth="1"/>
    <col min="3854" max="3854" width="8.8984375" style="1" customWidth="1"/>
    <col min="3855" max="4097" width="3.69921875" style="1"/>
    <col min="4098" max="4098" width="4.69921875" style="1" bestFit="1" customWidth="1"/>
    <col min="4099" max="4103" width="4.59765625" style="1" customWidth="1"/>
    <col min="4104" max="4109" width="9" style="1" customWidth="1"/>
    <col min="4110" max="4110" width="8.8984375" style="1" customWidth="1"/>
    <col min="4111" max="4353" width="3.69921875" style="1"/>
    <col min="4354" max="4354" width="4.69921875" style="1" bestFit="1" customWidth="1"/>
    <col min="4355" max="4359" width="4.59765625" style="1" customWidth="1"/>
    <col min="4360" max="4365" width="9" style="1" customWidth="1"/>
    <col min="4366" max="4366" width="8.8984375" style="1" customWidth="1"/>
    <col min="4367" max="4609" width="3.69921875" style="1"/>
    <col min="4610" max="4610" width="4.69921875" style="1" bestFit="1" customWidth="1"/>
    <col min="4611" max="4615" width="4.59765625" style="1" customWidth="1"/>
    <col min="4616" max="4621" width="9" style="1" customWidth="1"/>
    <col min="4622" max="4622" width="8.8984375" style="1" customWidth="1"/>
    <col min="4623" max="4865" width="3.69921875" style="1"/>
    <col min="4866" max="4866" width="4.69921875" style="1" bestFit="1" customWidth="1"/>
    <col min="4867" max="4871" width="4.59765625" style="1" customWidth="1"/>
    <col min="4872" max="4877" width="9" style="1" customWidth="1"/>
    <col min="4878" max="4878" width="8.8984375" style="1" customWidth="1"/>
    <col min="4879" max="5121" width="3.69921875" style="1"/>
    <col min="5122" max="5122" width="4.69921875" style="1" bestFit="1" customWidth="1"/>
    <col min="5123" max="5127" width="4.59765625" style="1" customWidth="1"/>
    <col min="5128" max="5133" width="9" style="1" customWidth="1"/>
    <col min="5134" max="5134" width="8.8984375" style="1" customWidth="1"/>
    <col min="5135" max="5377" width="3.69921875" style="1"/>
    <col min="5378" max="5378" width="4.69921875" style="1" bestFit="1" customWidth="1"/>
    <col min="5379" max="5383" width="4.59765625" style="1" customWidth="1"/>
    <col min="5384" max="5389" width="9" style="1" customWidth="1"/>
    <col min="5390" max="5390" width="8.8984375" style="1" customWidth="1"/>
    <col min="5391" max="5633" width="3.69921875" style="1"/>
    <col min="5634" max="5634" width="4.69921875" style="1" bestFit="1" customWidth="1"/>
    <col min="5635" max="5639" width="4.59765625" style="1" customWidth="1"/>
    <col min="5640" max="5645" width="9" style="1" customWidth="1"/>
    <col min="5646" max="5646" width="8.8984375" style="1" customWidth="1"/>
    <col min="5647" max="5889" width="3.69921875" style="1"/>
    <col min="5890" max="5890" width="4.69921875" style="1" bestFit="1" customWidth="1"/>
    <col min="5891" max="5895" width="4.59765625" style="1" customWidth="1"/>
    <col min="5896" max="5901" width="9" style="1" customWidth="1"/>
    <col min="5902" max="5902" width="8.8984375" style="1" customWidth="1"/>
    <col min="5903" max="6145" width="3.69921875" style="1"/>
    <col min="6146" max="6146" width="4.69921875" style="1" bestFit="1" customWidth="1"/>
    <col min="6147" max="6151" width="4.59765625" style="1" customWidth="1"/>
    <col min="6152" max="6157" width="9" style="1" customWidth="1"/>
    <col min="6158" max="6158" width="8.8984375" style="1" customWidth="1"/>
    <col min="6159" max="6401" width="3.69921875" style="1"/>
    <col min="6402" max="6402" width="4.69921875" style="1" bestFit="1" customWidth="1"/>
    <col min="6403" max="6407" width="4.59765625" style="1" customWidth="1"/>
    <col min="6408" max="6413" width="9" style="1" customWidth="1"/>
    <col min="6414" max="6414" width="8.8984375" style="1" customWidth="1"/>
    <col min="6415" max="6657" width="3.69921875" style="1"/>
    <col min="6658" max="6658" width="4.69921875" style="1" bestFit="1" customWidth="1"/>
    <col min="6659" max="6663" width="4.59765625" style="1" customWidth="1"/>
    <col min="6664" max="6669" width="9" style="1" customWidth="1"/>
    <col min="6670" max="6670" width="8.8984375" style="1" customWidth="1"/>
    <col min="6671" max="6913" width="3.69921875" style="1"/>
    <col min="6914" max="6914" width="4.69921875" style="1" bestFit="1" customWidth="1"/>
    <col min="6915" max="6919" width="4.59765625" style="1" customWidth="1"/>
    <col min="6920" max="6925" width="9" style="1" customWidth="1"/>
    <col min="6926" max="6926" width="8.8984375" style="1" customWidth="1"/>
    <col min="6927" max="7169" width="3.69921875" style="1"/>
    <col min="7170" max="7170" width="4.69921875" style="1" bestFit="1" customWidth="1"/>
    <col min="7171" max="7175" width="4.59765625" style="1" customWidth="1"/>
    <col min="7176" max="7181" width="9" style="1" customWidth="1"/>
    <col min="7182" max="7182" width="8.8984375" style="1" customWidth="1"/>
    <col min="7183" max="7425" width="3.69921875" style="1"/>
    <col min="7426" max="7426" width="4.69921875" style="1" bestFit="1" customWidth="1"/>
    <col min="7427" max="7431" width="4.59765625" style="1" customWidth="1"/>
    <col min="7432" max="7437" width="9" style="1" customWidth="1"/>
    <col min="7438" max="7438" width="8.8984375" style="1" customWidth="1"/>
    <col min="7439" max="7681" width="3.69921875" style="1"/>
    <col min="7682" max="7682" width="4.69921875" style="1" bestFit="1" customWidth="1"/>
    <col min="7683" max="7687" width="4.59765625" style="1" customWidth="1"/>
    <col min="7688" max="7693" width="9" style="1" customWidth="1"/>
    <col min="7694" max="7694" width="8.8984375" style="1" customWidth="1"/>
    <col min="7695" max="7937" width="3.69921875" style="1"/>
    <col min="7938" max="7938" width="4.69921875" style="1" bestFit="1" customWidth="1"/>
    <col min="7939" max="7943" width="4.59765625" style="1" customWidth="1"/>
    <col min="7944" max="7949" width="9" style="1" customWidth="1"/>
    <col min="7950" max="7950" width="8.8984375" style="1" customWidth="1"/>
    <col min="7951" max="8193" width="3.69921875" style="1"/>
    <col min="8194" max="8194" width="4.69921875" style="1" bestFit="1" customWidth="1"/>
    <col min="8195" max="8199" width="4.59765625" style="1" customWidth="1"/>
    <col min="8200" max="8205" width="9" style="1" customWidth="1"/>
    <col min="8206" max="8206" width="8.8984375" style="1" customWidth="1"/>
    <col min="8207" max="8449" width="3.69921875" style="1"/>
    <col min="8450" max="8450" width="4.69921875" style="1" bestFit="1" customWidth="1"/>
    <col min="8451" max="8455" width="4.59765625" style="1" customWidth="1"/>
    <col min="8456" max="8461" width="9" style="1" customWidth="1"/>
    <col min="8462" max="8462" width="8.8984375" style="1" customWidth="1"/>
    <col min="8463" max="8705" width="3.69921875" style="1"/>
    <col min="8706" max="8706" width="4.69921875" style="1" bestFit="1" customWidth="1"/>
    <col min="8707" max="8711" width="4.59765625" style="1" customWidth="1"/>
    <col min="8712" max="8717" width="9" style="1" customWidth="1"/>
    <col min="8718" max="8718" width="8.8984375" style="1" customWidth="1"/>
    <col min="8719" max="8961" width="3.69921875" style="1"/>
    <col min="8962" max="8962" width="4.69921875" style="1" bestFit="1" customWidth="1"/>
    <col min="8963" max="8967" width="4.59765625" style="1" customWidth="1"/>
    <col min="8968" max="8973" width="9" style="1" customWidth="1"/>
    <col min="8974" max="8974" width="8.8984375" style="1" customWidth="1"/>
    <col min="8975" max="9217" width="3.69921875" style="1"/>
    <col min="9218" max="9218" width="4.69921875" style="1" bestFit="1" customWidth="1"/>
    <col min="9219" max="9223" width="4.59765625" style="1" customWidth="1"/>
    <col min="9224" max="9229" width="9" style="1" customWidth="1"/>
    <col min="9230" max="9230" width="8.8984375" style="1" customWidth="1"/>
    <col min="9231" max="9473" width="3.69921875" style="1"/>
    <col min="9474" max="9474" width="4.69921875" style="1" bestFit="1" customWidth="1"/>
    <col min="9475" max="9479" width="4.59765625" style="1" customWidth="1"/>
    <col min="9480" max="9485" width="9" style="1" customWidth="1"/>
    <col min="9486" max="9486" width="8.8984375" style="1" customWidth="1"/>
    <col min="9487" max="9729" width="3.69921875" style="1"/>
    <col min="9730" max="9730" width="4.69921875" style="1" bestFit="1" customWidth="1"/>
    <col min="9731" max="9735" width="4.59765625" style="1" customWidth="1"/>
    <col min="9736" max="9741" width="9" style="1" customWidth="1"/>
    <col min="9742" max="9742" width="8.8984375" style="1" customWidth="1"/>
    <col min="9743" max="9985" width="3.69921875" style="1"/>
    <col min="9986" max="9986" width="4.69921875" style="1" bestFit="1" customWidth="1"/>
    <col min="9987" max="9991" width="4.59765625" style="1" customWidth="1"/>
    <col min="9992" max="9997" width="9" style="1" customWidth="1"/>
    <col min="9998" max="9998" width="8.8984375" style="1" customWidth="1"/>
    <col min="9999" max="10241" width="3.69921875" style="1"/>
    <col min="10242" max="10242" width="4.69921875" style="1" bestFit="1" customWidth="1"/>
    <col min="10243" max="10247" width="4.59765625" style="1" customWidth="1"/>
    <col min="10248" max="10253" width="9" style="1" customWidth="1"/>
    <col min="10254" max="10254" width="8.8984375" style="1" customWidth="1"/>
    <col min="10255" max="10497" width="3.69921875" style="1"/>
    <col min="10498" max="10498" width="4.69921875" style="1" bestFit="1" customWidth="1"/>
    <col min="10499" max="10503" width="4.59765625" style="1" customWidth="1"/>
    <col min="10504" max="10509" width="9" style="1" customWidth="1"/>
    <col min="10510" max="10510" width="8.8984375" style="1" customWidth="1"/>
    <col min="10511" max="10753" width="3.69921875" style="1"/>
    <col min="10754" max="10754" width="4.69921875" style="1" bestFit="1" customWidth="1"/>
    <col min="10755" max="10759" width="4.59765625" style="1" customWidth="1"/>
    <col min="10760" max="10765" width="9" style="1" customWidth="1"/>
    <col min="10766" max="10766" width="8.8984375" style="1" customWidth="1"/>
    <col min="10767" max="11009" width="3.69921875" style="1"/>
    <col min="11010" max="11010" width="4.69921875" style="1" bestFit="1" customWidth="1"/>
    <col min="11011" max="11015" width="4.59765625" style="1" customWidth="1"/>
    <col min="11016" max="11021" width="9" style="1" customWidth="1"/>
    <col min="11022" max="11022" width="8.8984375" style="1" customWidth="1"/>
    <col min="11023" max="11265" width="3.69921875" style="1"/>
    <col min="11266" max="11266" width="4.69921875" style="1" bestFit="1" customWidth="1"/>
    <col min="11267" max="11271" width="4.59765625" style="1" customWidth="1"/>
    <col min="11272" max="11277" width="9" style="1" customWidth="1"/>
    <col min="11278" max="11278" width="8.8984375" style="1" customWidth="1"/>
    <col min="11279" max="11521" width="3.69921875" style="1"/>
    <col min="11522" max="11522" width="4.69921875" style="1" bestFit="1" customWidth="1"/>
    <col min="11523" max="11527" width="4.59765625" style="1" customWidth="1"/>
    <col min="11528" max="11533" width="9" style="1" customWidth="1"/>
    <col min="11534" max="11534" width="8.8984375" style="1" customWidth="1"/>
    <col min="11535" max="11777" width="3.69921875" style="1"/>
    <col min="11778" max="11778" width="4.69921875" style="1" bestFit="1" customWidth="1"/>
    <col min="11779" max="11783" width="4.59765625" style="1" customWidth="1"/>
    <col min="11784" max="11789" width="9" style="1" customWidth="1"/>
    <col min="11790" max="11790" width="8.8984375" style="1" customWidth="1"/>
    <col min="11791" max="12033" width="3.69921875" style="1"/>
    <col min="12034" max="12034" width="4.69921875" style="1" bestFit="1" customWidth="1"/>
    <col min="12035" max="12039" width="4.59765625" style="1" customWidth="1"/>
    <col min="12040" max="12045" width="9" style="1" customWidth="1"/>
    <col min="12046" max="12046" width="8.8984375" style="1" customWidth="1"/>
    <col min="12047" max="12289" width="3.69921875" style="1"/>
    <col min="12290" max="12290" width="4.69921875" style="1" bestFit="1" customWidth="1"/>
    <col min="12291" max="12295" width="4.59765625" style="1" customWidth="1"/>
    <col min="12296" max="12301" width="9" style="1" customWidth="1"/>
    <col min="12302" max="12302" width="8.8984375" style="1" customWidth="1"/>
    <col min="12303" max="12545" width="3.69921875" style="1"/>
    <col min="12546" max="12546" width="4.69921875" style="1" bestFit="1" customWidth="1"/>
    <col min="12547" max="12551" width="4.59765625" style="1" customWidth="1"/>
    <col min="12552" max="12557" width="9" style="1" customWidth="1"/>
    <col min="12558" max="12558" width="8.8984375" style="1" customWidth="1"/>
    <col min="12559" max="12801" width="3.69921875" style="1"/>
    <col min="12802" max="12802" width="4.69921875" style="1" bestFit="1" customWidth="1"/>
    <col min="12803" max="12807" width="4.59765625" style="1" customWidth="1"/>
    <col min="12808" max="12813" width="9" style="1" customWidth="1"/>
    <col min="12814" max="12814" width="8.8984375" style="1" customWidth="1"/>
    <col min="12815" max="13057" width="3.69921875" style="1"/>
    <col min="13058" max="13058" width="4.69921875" style="1" bestFit="1" customWidth="1"/>
    <col min="13059" max="13063" width="4.59765625" style="1" customWidth="1"/>
    <col min="13064" max="13069" width="9" style="1" customWidth="1"/>
    <col min="13070" max="13070" width="8.8984375" style="1" customWidth="1"/>
    <col min="13071" max="13313" width="3.69921875" style="1"/>
    <col min="13314" max="13314" width="4.69921875" style="1" bestFit="1" customWidth="1"/>
    <col min="13315" max="13319" width="4.59765625" style="1" customWidth="1"/>
    <col min="13320" max="13325" width="9" style="1" customWidth="1"/>
    <col min="13326" max="13326" width="8.8984375" style="1" customWidth="1"/>
    <col min="13327" max="13569" width="3.69921875" style="1"/>
    <col min="13570" max="13570" width="4.69921875" style="1" bestFit="1" customWidth="1"/>
    <col min="13571" max="13575" width="4.59765625" style="1" customWidth="1"/>
    <col min="13576" max="13581" width="9" style="1" customWidth="1"/>
    <col min="13582" max="13582" width="8.8984375" style="1" customWidth="1"/>
    <col min="13583" max="13825" width="3.69921875" style="1"/>
    <col min="13826" max="13826" width="4.69921875" style="1" bestFit="1" customWidth="1"/>
    <col min="13827" max="13831" width="4.59765625" style="1" customWidth="1"/>
    <col min="13832" max="13837" width="9" style="1" customWidth="1"/>
    <col min="13838" max="13838" width="8.8984375" style="1" customWidth="1"/>
    <col min="13839" max="14081" width="3.69921875" style="1"/>
    <col min="14082" max="14082" width="4.69921875" style="1" bestFit="1" customWidth="1"/>
    <col min="14083" max="14087" width="4.59765625" style="1" customWidth="1"/>
    <col min="14088" max="14093" width="9" style="1" customWidth="1"/>
    <col min="14094" max="14094" width="8.8984375" style="1" customWidth="1"/>
    <col min="14095" max="14337" width="3.69921875" style="1"/>
    <col min="14338" max="14338" width="4.69921875" style="1" bestFit="1" customWidth="1"/>
    <col min="14339" max="14343" width="4.59765625" style="1" customWidth="1"/>
    <col min="14344" max="14349" width="9" style="1" customWidth="1"/>
    <col min="14350" max="14350" width="8.8984375" style="1" customWidth="1"/>
    <col min="14351" max="14593" width="3.69921875" style="1"/>
    <col min="14594" max="14594" width="4.69921875" style="1" bestFit="1" customWidth="1"/>
    <col min="14595" max="14599" width="4.59765625" style="1" customWidth="1"/>
    <col min="14600" max="14605" width="9" style="1" customWidth="1"/>
    <col min="14606" max="14606" width="8.8984375" style="1" customWidth="1"/>
    <col min="14607" max="14849" width="3.69921875" style="1"/>
    <col min="14850" max="14850" width="4.69921875" style="1" bestFit="1" customWidth="1"/>
    <col min="14851" max="14855" width="4.59765625" style="1" customWidth="1"/>
    <col min="14856" max="14861" width="9" style="1" customWidth="1"/>
    <col min="14862" max="14862" width="8.8984375" style="1" customWidth="1"/>
    <col min="14863" max="15105" width="3.69921875" style="1"/>
    <col min="15106" max="15106" width="4.69921875" style="1" bestFit="1" customWidth="1"/>
    <col min="15107" max="15111" width="4.59765625" style="1" customWidth="1"/>
    <col min="15112" max="15117" width="9" style="1" customWidth="1"/>
    <col min="15118" max="15118" width="8.8984375" style="1" customWidth="1"/>
    <col min="15119" max="15361" width="3.69921875" style="1"/>
    <col min="15362" max="15362" width="4.69921875" style="1" bestFit="1" customWidth="1"/>
    <col min="15363" max="15367" width="4.59765625" style="1" customWidth="1"/>
    <col min="15368" max="15373" width="9" style="1" customWidth="1"/>
    <col min="15374" max="15374" width="8.8984375" style="1" customWidth="1"/>
    <col min="15375" max="15617" width="3.69921875" style="1"/>
    <col min="15618" max="15618" width="4.69921875" style="1" bestFit="1" customWidth="1"/>
    <col min="15619" max="15623" width="4.59765625" style="1" customWidth="1"/>
    <col min="15624" max="15629" width="9" style="1" customWidth="1"/>
    <col min="15630" max="15630" width="8.8984375" style="1" customWidth="1"/>
    <col min="15631" max="15873" width="3.69921875" style="1"/>
    <col min="15874" max="15874" width="4.69921875" style="1" bestFit="1" customWidth="1"/>
    <col min="15875" max="15879" width="4.59765625" style="1" customWidth="1"/>
    <col min="15880" max="15885" width="9" style="1" customWidth="1"/>
    <col min="15886" max="15886" width="8.8984375" style="1" customWidth="1"/>
    <col min="15887" max="16129" width="3.69921875" style="1"/>
    <col min="16130" max="16130" width="4.69921875" style="1" bestFit="1" customWidth="1"/>
    <col min="16131" max="16135" width="4.59765625" style="1" customWidth="1"/>
    <col min="16136" max="16141" width="9" style="1" customWidth="1"/>
    <col min="16142" max="16142" width="8.8984375" style="1" customWidth="1"/>
    <col min="16143" max="16384" width="3.69921875" style="1"/>
  </cols>
  <sheetData>
    <row r="1" spans="2:14" x14ac:dyDescent="0.45">
      <c r="M1" s="40">
        <v>45505</v>
      </c>
      <c r="N1" s="40"/>
    </row>
    <row r="2" spans="2:14" ht="19.5" customHeight="1" x14ac:dyDescent="0.45">
      <c r="B2" s="1" t="s">
        <v>0</v>
      </c>
      <c r="C2" s="41" t="s">
        <v>1</v>
      </c>
      <c r="D2" s="41"/>
      <c r="E2" s="41"/>
      <c r="F2" s="41"/>
      <c r="G2" s="41"/>
    </row>
    <row r="3" spans="2:14" ht="22.5" customHeight="1" x14ac:dyDescent="0.45">
      <c r="B3" s="42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2:14" ht="8.25" customHeight="1" x14ac:dyDescent="0.45"/>
    <row r="5" spans="2:14" ht="22.5" customHeight="1" x14ac:dyDescent="0.45">
      <c r="B5" s="43" t="s">
        <v>3</v>
      </c>
      <c r="C5" s="43"/>
      <c r="D5" s="43"/>
      <c r="E5" s="43"/>
      <c r="F5" s="43"/>
      <c r="G5" s="43"/>
      <c r="H5" s="43"/>
      <c r="I5" s="43"/>
      <c r="J5" s="43"/>
      <c r="K5" s="43"/>
    </row>
    <row r="6" spans="2:14" ht="22.5" customHeight="1" x14ac:dyDescent="0.45">
      <c r="B6" s="44"/>
      <c r="C6" s="45"/>
      <c r="D6" s="45"/>
      <c r="E6" s="45"/>
      <c r="F6" s="45"/>
      <c r="G6" s="46"/>
      <c r="H6" s="2" t="s">
        <v>4</v>
      </c>
      <c r="I6" s="2" t="s">
        <v>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</row>
    <row r="7" spans="2:14" ht="26.25" customHeight="1" x14ac:dyDescent="0.45">
      <c r="B7" s="37" t="s">
        <v>11</v>
      </c>
      <c r="C7" s="38"/>
      <c r="D7" s="38"/>
      <c r="E7" s="38"/>
      <c r="F7" s="38"/>
      <c r="G7" s="39"/>
      <c r="H7" s="4">
        <v>451</v>
      </c>
      <c r="I7" s="4">
        <v>561</v>
      </c>
      <c r="J7" s="5">
        <v>603</v>
      </c>
      <c r="K7" s="5">
        <v>672</v>
      </c>
      <c r="L7" s="5">
        <v>745</v>
      </c>
      <c r="M7" s="5">
        <v>815</v>
      </c>
      <c r="N7" s="5">
        <v>884</v>
      </c>
    </row>
    <row r="8" spans="2:14" ht="26.25" customHeight="1" x14ac:dyDescent="0.45">
      <c r="B8" s="37" t="s">
        <v>12</v>
      </c>
      <c r="C8" s="38"/>
      <c r="D8" s="38"/>
      <c r="E8" s="38"/>
      <c r="F8" s="38"/>
      <c r="G8" s="39"/>
      <c r="H8" s="47">
        <v>18</v>
      </c>
      <c r="I8" s="48"/>
      <c r="J8" s="48"/>
      <c r="K8" s="48"/>
      <c r="L8" s="48"/>
      <c r="M8" s="48"/>
      <c r="N8" s="49"/>
    </row>
    <row r="9" spans="2:14" ht="26.25" customHeight="1" x14ac:dyDescent="0.45">
      <c r="B9" s="37" t="s">
        <v>13</v>
      </c>
      <c r="C9" s="38"/>
      <c r="D9" s="38"/>
      <c r="E9" s="38"/>
      <c r="F9" s="38"/>
      <c r="G9" s="39"/>
      <c r="H9" s="50"/>
      <c r="I9" s="51"/>
      <c r="J9" s="48">
        <v>13</v>
      </c>
      <c r="K9" s="48"/>
      <c r="L9" s="48"/>
      <c r="M9" s="48"/>
      <c r="N9" s="49"/>
    </row>
    <row r="10" spans="2:14" ht="26.25" customHeight="1" x14ac:dyDescent="0.45">
      <c r="B10" s="37" t="s">
        <v>14</v>
      </c>
      <c r="C10" s="38"/>
      <c r="D10" s="38"/>
      <c r="E10" s="38"/>
      <c r="F10" s="38"/>
      <c r="G10" s="39"/>
      <c r="H10" s="4">
        <f>H7+$H$8</f>
        <v>469</v>
      </c>
      <c r="I10" s="4">
        <f>I7+$H$8</f>
        <v>579</v>
      </c>
      <c r="J10" s="4">
        <f>J7+$H$8+$J$9</f>
        <v>634</v>
      </c>
      <c r="K10" s="4">
        <f>K7+$H$8+$J$9</f>
        <v>703</v>
      </c>
      <c r="L10" s="4">
        <f>L7+$H$8+$J$9</f>
        <v>776</v>
      </c>
      <c r="M10" s="4">
        <f>M7+$H$8+$J$9</f>
        <v>846</v>
      </c>
      <c r="N10" s="4">
        <f>N7+$H$8+$J$9</f>
        <v>915</v>
      </c>
    </row>
    <row r="11" spans="2:14" ht="26.25" customHeight="1" x14ac:dyDescent="0.45">
      <c r="B11" s="55" t="s">
        <v>15</v>
      </c>
      <c r="C11" s="38"/>
      <c r="D11" s="38"/>
      <c r="E11" s="38"/>
      <c r="F11" s="38"/>
      <c r="G11" s="39"/>
      <c r="H11" s="6">
        <f>ROUNDDOWN(H10*0.14,0)</f>
        <v>65</v>
      </c>
      <c r="I11" s="6">
        <f t="shared" ref="I11:N11" si="0">ROUNDDOWN(I10*0.14,0)</f>
        <v>81</v>
      </c>
      <c r="J11" s="6">
        <f t="shared" si="0"/>
        <v>88</v>
      </c>
      <c r="K11" s="6">
        <f t="shared" si="0"/>
        <v>98</v>
      </c>
      <c r="L11" s="6">
        <f t="shared" si="0"/>
        <v>108</v>
      </c>
      <c r="M11" s="6">
        <f t="shared" si="0"/>
        <v>118</v>
      </c>
      <c r="N11" s="6">
        <f t="shared" si="0"/>
        <v>128</v>
      </c>
    </row>
    <row r="12" spans="2:14" ht="26.25" customHeight="1" x14ac:dyDescent="0.45">
      <c r="B12" s="37" t="s">
        <v>14</v>
      </c>
      <c r="C12" s="38"/>
      <c r="D12" s="38"/>
      <c r="E12" s="38"/>
      <c r="F12" s="38"/>
      <c r="G12" s="39"/>
      <c r="H12" s="4">
        <f t="shared" ref="H12:N12" si="1">SUM(H10:H11)</f>
        <v>534</v>
      </c>
      <c r="I12" s="4">
        <f t="shared" si="1"/>
        <v>660</v>
      </c>
      <c r="J12" s="4">
        <f t="shared" si="1"/>
        <v>722</v>
      </c>
      <c r="K12" s="4">
        <f t="shared" si="1"/>
        <v>801</v>
      </c>
      <c r="L12" s="4">
        <f t="shared" si="1"/>
        <v>884</v>
      </c>
      <c r="M12" s="4">
        <f t="shared" si="1"/>
        <v>964</v>
      </c>
      <c r="N12" s="4">
        <f t="shared" si="1"/>
        <v>1043</v>
      </c>
    </row>
    <row r="13" spans="2:14" ht="26.25" customHeight="1" x14ac:dyDescent="0.45">
      <c r="B13" s="37" t="s">
        <v>16</v>
      </c>
      <c r="C13" s="38"/>
      <c r="D13" s="38"/>
      <c r="E13" s="38"/>
      <c r="F13" s="38"/>
      <c r="G13" s="39"/>
      <c r="H13" s="56">
        <v>10.55</v>
      </c>
      <c r="I13" s="57"/>
      <c r="J13" s="57"/>
      <c r="K13" s="57"/>
      <c r="L13" s="57"/>
      <c r="M13" s="57"/>
      <c r="N13" s="58"/>
    </row>
    <row r="14" spans="2:14" ht="26.25" customHeight="1" x14ac:dyDescent="0.45">
      <c r="B14" s="37" t="s">
        <v>17</v>
      </c>
      <c r="C14" s="38"/>
      <c r="D14" s="38"/>
      <c r="E14" s="38"/>
      <c r="F14" s="38"/>
      <c r="G14" s="39"/>
      <c r="H14" s="6">
        <f>ROUNDDOWN(H12*$H$13,0)</f>
        <v>5633</v>
      </c>
      <c r="I14" s="6">
        <f t="shared" ref="I14:N14" si="2">ROUNDDOWN(I12*$H$13,0)</f>
        <v>6963</v>
      </c>
      <c r="J14" s="6">
        <f t="shared" si="2"/>
        <v>7617</v>
      </c>
      <c r="K14" s="6">
        <f t="shared" si="2"/>
        <v>8450</v>
      </c>
      <c r="L14" s="6">
        <f t="shared" si="2"/>
        <v>9326</v>
      </c>
      <c r="M14" s="6">
        <f t="shared" si="2"/>
        <v>10170</v>
      </c>
      <c r="N14" s="6">
        <f t="shared" si="2"/>
        <v>11003</v>
      </c>
    </row>
    <row r="15" spans="2:14" ht="26.25" customHeight="1" x14ac:dyDescent="0.45">
      <c r="B15" s="59" t="s">
        <v>18</v>
      </c>
      <c r="C15" s="60"/>
      <c r="D15" s="60"/>
      <c r="E15" s="60" t="s">
        <v>19</v>
      </c>
      <c r="F15" s="60"/>
      <c r="G15" s="65"/>
      <c r="H15" s="8">
        <f>ROUNDDOWN(H14*0.9,0)</f>
        <v>5069</v>
      </c>
      <c r="I15" s="8">
        <f t="shared" ref="I15:N15" si="3">ROUNDDOWN(I14*0.9,0)</f>
        <v>6266</v>
      </c>
      <c r="J15" s="8">
        <f t="shared" si="3"/>
        <v>6855</v>
      </c>
      <c r="K15" s="8">
        <f t="shared" si="3"/>
        <v>7605</v>
      </c>
      <c r="L15" s="8">
        <f t="shared" si="3"/>
        <v>8393</v>
      </c>
      <c r="M15" s="8">
        <f t="shared" si="3"/>
        <v>9153</v>
      </c>
      <c r="N15" s="8">
        <f t="shared" si="3"/>
        <v>9902</v>
      </c>
    </row>
    <row r="16" spans="2:14" ht="26.25" customHeight="1" x14ac:dyDescent="0.45">
      <c r="B16" s="61"/>
      <c r="C16" s="62"/>
      <c r="D16" s="62"/>
      <c r="E16" s="66" t="s">
        <v>20</v>
      </c>
      <c r="F16" s="66"/>
      <c r="G16" s="66"/>
      <c r="H16" s="10">
        <f>ROUNDDOWN(H14*0.8,0)</f>
        <v>4506</v>
      </c>
      <c r="I16" s="11">
        <f t="shared" ref="I16:N16" si="4">ROUNDDOWN(I14*0.8,0)</f>
        <v>5570</v>
      </c>
      <c r="J16" s="11">
        <f t="shared" si="4"/>
        <v>6093</v>
      </c>
      <c r="K16" s="11">
        <f t="shared" si="4"/>
        <v>6760</v>
      </c>
      <c r="L16" s="11">
        <f t="shared" si="4"/>
        <v>7460</v>
      </c>
      <c r="M16" s="11">
        <f t="shared" si="4"/>
        <v>8136</v>
      </c>
      <c r="N16" s="11">
        <f t="shared" si="4"/>
        <v>8802</v>
      </c>
    </row>
    <row r="17" spans="2:17" ht="26.25" customHeight="1" x14ac:dyDescent="0.45">
      <c r="B17" s="63"/>
      <c r="C17" s="64"/>
      <c r="D17" s="64"/>
      <c r="E17" s="64" t="s">
        <v>21</v>
      </c>
      <c r="F17" s="64"/>
      <c r="G17" s="67"/>
      <c r="H17" s="12">
        <f>ROUNDDOWN(H14*0.7,0)</f>
        <v>3943</v>
      </c>
      <c r="I17" s="12">
        <f t="shared" ref="I17:N17" si="5">ROUNDDOWN(I14*0.7,0)</f>
        <v>4874</v>
      </c>
      <c r="J17" s="12">
        <f t="shared" si="5"/>
        <v>5331</v>
      </c>
      <c r="K17" s="12">
        <f t="shared" si="5"/>
        <v>5915</v>
      </c>
      <c r="L17" s="12">
        <f t="shared" si="5"/>
        <v>6528</v>
      </c>
      <c r="M17" s="12">
        <f t="shared" si="5"/>
        <v>7119</v>
      </c>
      <c r="N17" s="12">
        <f t="shared" si="5"/>
        <v>7702</v>
      </c>
    </row>
    <row r="18" spans="2:17" ht="26.25" customHeight="1" x14ac:dyDescent="0.45">
      <c r="B18" s="59" t="s">
        <v>22</v>
      </c>
      <c r="C18" s="60"/>
      <c r="D18" s="60"/>
      <c r="E18" s="60" t="s">
        <v>23</v>
      </c>
      <c r="F18" s="60"/>
      <c r="G18" s="65"/>
      <c r="H18" s="13">
        <f>H14-H15</f>
        <v>564</v>
      </c>
      <c r="I18" s="13">
        <f t="shared" ref="I18:N18" si="6">I14-I15</f>
        <v>697</v>
      </c>
      <c r="J18" s="13">
        <f t="shared" si="6"/>
        <v>762</v>
      </c>
      <c r="K18" s="13">
        <f t="shared" si="6"/>
        <v>845</v>
      </c>
      <c r="L18" s="13">
        <f t="shared" si="6"/>
        <v>933</v>
      </c>
      <c r="M18" s="13">
        <f t="shared" si="6"/>
        <v>1017</v>
      </c>
      <c r="N18" s="13">
        <f t="shared" si="6"/>
        <v>1101</v>
      </c>
    </row>
    <row r="19" spans="2:17" ht="26.25" customHeight="1" x14ac:dyDescent="0.45">
      <c r="B19" s="61"/>
      <c r="C19" s="62"/>
      <c r="D19" s="62"/>
      <c r="E19" s="66" t="s">
        <v>24</v>
      </c>
      <c r="F19" s="66"/>
      <c r="G19" s="68"/>
      <c r="H19" s="14">
        <f>H14-H16</f>
        <v>1127</v>
      </c>
      <c r="I19" s="14">
        <f t="shared" ref="I19:N19" si="7">I14-I16</f>
        <v>1393</v>
      </c>
      <c r="J19" s="14">
        <f t="shared" si="7"/>
        <v>1524</v>
      </c>
      <c r="K19" s="14">
        <f t="shared" si="7"/>
        <v>1690</v>
      </c>
      <c r="L19" s="14">
        <f t="shared" si="7"/>
        <v>1866</v>
      </c>
      <c r="M19" s="14">
        <f t="shared" si="7"/>
        <v>2034</v>
      </c>
      <c r="N19" s="14">
        <f t="shared" si="7"/>
        <v>2201</v>
      </c>
    </row>
    <row r="20" spans="2:17" ht="26.25" customHeight="1" x14ac:dyDescent="0.45">
      <c r="B20" s="63"/>
      <c r="C20" s="64"/>
      <c r="D20" s="64"/>
      <c r="E20" s="64" t="s">
        <v>25</v>
      </c>
      <c r="F20" s="64"/>
      <c r="G20" s="67"/>
      <c r="H20" s="15">
        <f>H14-H17</f>
        <v>1690</v>
      </c>
      <c r="I20" s="16">
        <f t="shared" ref="I20:N20" si="8">I14-I17</f>
        <v>2089</v>
      </c>
      <c r="J20" s="16">
        <f t="shared" si="8"/>
        <v>2286</v>
      </c>
      <c r="K20" s="16">
        <f t="shared" si="8"/>
        <v>2535</v>
      </c>
      <c r="L20" s="17">
        <f t="shared" si="8"/>
        <v>2798</v>
      </c>
      <c r="M20" s="15">
        <f t="shared" si="8"/>
        <v>3051</v>
      </c>
      <c r="N20" s="18">
        <f t="shared" si="8"/>
        <v>3301</v>
      </c>
    </row>
    <row r="21" spans="2:17" ht="26.25" customHeight="1" x14ac:dyDescent="0.45">
      <c r="B21" s="37" t="s">
        <v>26</v>
      </c>
      <c r="C21" s="38"/>
      <c r="D21" s="38"/>
      <c r="E21" s="38"/>
      <c r="F21" s="38"/>
      <c r="G21" s="39"/>
      <c r="H21" s="19" t="s">
        <v>27</v>
      </c>
      <c r="I21" s="20">
        <v>1445</v>
      </c>
      <c r="J21" s="20" t="s">
        <v>28</v>
      </c>
      <c r="K21" s="20"/>
      <c r="L21" s="20"/>
      <c r="M21" s="20"/>
      <c r="N21" s="21"/>
    </row>
    <row r="22" spans="2:17" ht="26.25" customHeight="1" thickBot="1" x14ac:dyDescent="0.5">
      <c r="B22" s="52" t="s">
        <v>29</v>
      </c>
      <c r="C22" s="53"/>
      <c r="D22" s="53"/>
      <c r="E22" s="53"/>
      <c r="F22" s="53"/>
      <c r="G22" s="54"/>
      <c r="H22" s="22" t="s">
        <v>30</v>
      </c>
      <c r="I22" s="23">
        <v>915</v>
      </c>
      <c r="J22" s="23"/>
      <c r="K22" s="23"/>
      <c r="L22" s="23"/>
      <c r="M22" s="23"/>
      <c r="N22" s="24"/>
    </row>
    <row r="23" spans="2:17" ht="26.25" customHeight="1" thickTop="1" x14ac:dyDescent="0.45">
      <c r="B23" s="63" t="s">
        <v>31</v>
      </c>
      <c r="C23" s="64"/>
      <c r="D23" s="64"/>
      <c r="E23" s="64"/>
      <c r="F23" s="64"/>
      <c r="G23" s="67"/>
      <c r="H23" s="25">
        <f>H18+$I$21+$I$22</f>
        <v>2924</v>
      </c>
      <c r="I23" s="26">
        <f t="shared" ref="I23:N25" si="9">I18+$I$21+$I$22</f>
        <v>3057</v>
      </c>
      <c r="J23" s="25">
        <f>J18+$I$21+$I$22</f>
        <v>3122</v>
      </c>
      <c r="K23" s="25">
        <f t="shared" si="9"/>
        <v>3205</v>
      </c>
      <c r="L23" s="26">
        <f t="shared" si="9"/>
        <v>3293</v>
      </c>
      <c r="M23" s="27">
        <f t="shared" si="9"/>
        <v>3377</v>
      </c>
      <c r="N23" s="25">
        <f t="shared" si="9"/>
        <v>3461</v>
      </c>
    </row>
    <row r="24" spans="2:17" ht="26.25" customHeight="1" x14ac:dyDescent="0.45">
      <c r="B24" s="37" t="s">
        <v>32</v>
      </c>
      <c r="C24" s="38"/>
      <c r="D24" s="38"/>
      <c r="E24" s="38"/>
      <c r="F24" s="38"/>
      <c r="G24" s="39"/>
      <c r="H24" s="28">
        <f>H19+$I$21+$I$22</f>
        <v>3487</v>
      </c>
      <c r="I24" s="28">
        <f t="shared" si="9"/>
        <v>3753</v>
      </c>
      <c r="J24" s="28">
        <f t="shared" si="9"/>
        <v>3884</v>
      </c>
      <c r="K24" s="28">
        <f t="shared" si="9"/>
        <v>4050</v>
      </c>
      <c r="L24" s="28">
        <f t="shared" si="9"/>
        <v>4226</v>
      </c>
      <c r="M24" s="28">
        <f t="shared" si="9"/>
        <v>4394</v>
      </c>
      <c r="N24" s="28">
        <f t="shared" si="9"/>
        <v>4561</v>
      </c>
    </row>
    <row r="25" spans="2:17" ht="28.5" customHeight="1" x14ac:dyDescent="0.45">
      <c r="B25" s="37" t="s">
        <v>33</v>
      </c>
      <c r="C25" s="38"/>
      <c r="D25" s="38"/>
      <c r="E25" s="38"/>
      <c r="F25" s="38"/>
      <c r="G25" s="39"/>
      <c r="H25" s="29">
        <f>H20+$I$21+$I$22</f>
        <v>4050</v>
      </c>
      <c r="I25" s="30">
        <f t="shared" si="9"/>
        <v>4449</v>
      </c>
      <c r="J25" s="31">
        <f t="shared" si="9"/>
        <v>4646</v>
      </c>
      <c r="K25" s="31">
        <f t="shared" si="9"/>
        <v>4895</v>
      </c>
      <c r="L25" s="31">
        <f t="shared" si="9"/>
        <v>5158</v>
      </c>
      <c r="M25" s="31">
        <f t="shared" si="9"/>
        <v>5411</v>
      </c>
      <c r="N25" s="29">
        <f t="shared" si="9"/>
        <v>5661</v>
      </c>
    </row>
    <row r="26" spans="2:17" ht="22.5" customHeight="1" x14ac:dyDescent="0.45">
      <c r="B26" s="7"/>
      <c r="C26" s="7"/>
      <c r="D26" s="7"/>
      <c r="E26" s="7"/>
      <c r="F26" s="7"/>
      <c r="G26" s="72" t="s">
        <v>34</v>
      </c>
      <c r="H26" s="72"/>
      <c r="I26" s="72"/>
      <c r="J26" s="72"/>
      <c r="K26" s="72"/>
      <c r="L26" s="72"/>
      <c r="M26" s="72"/>
      <c r="N26" s="72"/>
    </row>
    <row r="27" spans="2:17" ht="22.5" customHeight="1" x14ac:dyDescent="0.45">
      <c r="B27" s="9"/>
      <c r="C27" s="9"/>
      <c r="D27" s="9"/>
      <c r="E27" s="9"/>
      <c r="F27" s="9"/>
      <c r="G27" s="71" t="s">
        <v>35</v>
      </c>
      <c r="H27" s="71"/>
      <c r="I27" s="71"/>
      <c r="J27" s="71"/>
      <c r="K27" s="71"/>
      <c r="L27" s="71"/>
      <c r="M27" s="71"/>
      <c r="N27" s="71"/>
    </row>
    <row r="28" spans="2:17" ht="22.5" customHeight="1" x14ac:dyDescent="0.45"/>
    <row r="29" spans="2:17" ht="22.5" customHeight="1" x14ac:dyDescent="0.45">
      <c r="B29" s="32" t="s">
        <v>36</v>
      </c>
      <c r="C29" s="33"/>
      <c r="D29" s="33"/>
      <c r="E29" s="33"/>
      <c r="F29" s="33"/>
      <c r="G29" s="33"/>
      <c r="H29"/>
      <c r="I29"/>
      <c r="J29" s="34"/>
      <c r="K29" s="73" t="s">
        <v>37</v>
      </c>
      <c r="L29" s="73"/>
      <c r="M29" s="73"/>
      <c r="N29" s="73"/>
      <c r="P29" s="71"/>
      <c r="Q29" s="71"/>
    </row>
    <row r="30" spans="2:17" ht="22.5" customHeight="1" x14ac:dyDescent="0.45">
      <c r="B30" s="44"/>
      <c r="C30" s="45"/>
      <c r="D30" s="45"/>
      <c r="E30" s="45"/>
      <c r="F30" s="45"/>
      <c r="G30" s="46"/>
      <c r="H30" s="44" t="s">
        <v>38</v>
      </c>
      <c r="I30" s="46"/>
      <c r="J30"/>
      <c r="K30" s="1" t="s">
        <v>39</v>
      </c>
      <c r="L30" s="92" t="s">
        <v>40</v>
      </c>
      <c r="M30" s="92"/>
      <c r="P30" s="71"/>
      <c r="Q30" s="71"/>
    </row>
    <row r="31" spans="2:17" ht="26.25" customHeight="1" x14ac:dyDescent="0.45">
      <c r="B31" s="44" t="s">
        <v>41</v>
      </c>
      <c r="C31" s="45"/>
      <c r="D31" s="45"/>
      <c r="E31" s="45"/>
      <c r="F31" s="45"/>
      <c r="G31" s="46"/>
      <c r="H31" s="69">
        <v>184</v>
      </c>
      <c r="I31" s="70"/>
      <c r="K31" s="1" t="s">
        <v>50</v>
      </c>
      <c r="L31" s="71" t="s">
        <v>42</v>
      </c>
      <c r="M31" s="71"/>
    </row>
    <row r="32" spans="2:17" ht="26.25" customHeight="1" x14ac:dyDescent="0.45">
      <c r="B32" s="75" t="s">
        <v>15</v>
      </c>
      <c r="C32" s="76"/>
      <c r="D32" s="76"/>
      <c r="E32" s="76"/>
      <c r="F32" s="76"/>
      <c r="G32" s="77"/>
      <c r="H32" s="69">
        <f>ROUNDDOWN(H31*0.14,0)</f>
        <v>25</v>
      </c>
      <c r="I32" s="70"/>
      <c r="J32" s="78"/>
      <c r="K32" s="78"/>
    </row>
    <row r="33" spans="2:12" ht="26.25" customHeight="1" x14ac:dyDescent="0.45">
      <c r="B33" s="44" t="s">
        <v>14</v>
      </c>
      <c r="C33" s="45"/>
      <c r="D33" s="45"/>
      <c r="E33" s="45"/>
      <c r="F33" s="45"/>
      <c r="G33" s="46"/>
      <c r="H33" s="69">
        <f>SUM(H31:I32)</f>
        <v>209</v>
      </c>
      <c r="I33" s="70"/>
      <c r="J33" s="78"/>
      <c r="K33" s="78"/>
    </row>
    <row r="34" spans="2:12" ht="26.25" customHeight="1" x14ac:dyDescent="0.45">
      <c r="B34" s="44" t="s">
        <v>16</v>
      </c>
      <c r="C34" s="45"/>
      <c r="D34" s="45"/>
      <c r="E34" s="45"/>
      <c r="F34" s="45"/>
      <c r="G34" s="46"/>
      <c r="H34" s="79">
        <v>10.55</v>
      </c>
      <c r="I34" s="80"/>
      <c r="J34" s="35"/>
      <c r="K34" s="35"/>
    </row>
    <row r="35" spans="2:12" ht="26.25" customHeight="1" x14ac:dyDescent="0.45">
      <c r="B35" s="44" t="s">
        <v>17</v>
      </c>
      <c r="C35" s="45"/>
      <c r="D35" s="45"/>
      <c r="E35" s="45"/>
      <c r="F35" s="45"/>
      <c r="G35" s="46"/>
      <c r="H35" s="69">
        <f>ROUNDDOWN(H33*$H$34,0)</f>
        <v>2204</v>
      </c>
      <c r="I35" s="70"/>
      <c r="J35" s="78"/>
      <c r="K35" s="78"/>
    </row>
    <row r="36" spans="2:12" ht="26.25" customHeight="1" x14ac:dyDescent="0.45">
      <c r="B36" s="83" t="s">
        <v>18</v>
      </c>
      <c r="C36" s="84"/>
      <c r="D36" s="85"/>
      <c r="E36" s="45" t="s">
        <v>43</v>
      </c>
      <c r="F36" s="45"/>
      <c r="G36" s="46"/>
      <c r="H36" s="69">
        <f>ROUNDDOWN($H$35*0.9,0)</f>
        <v>1983</v>
      </c>
      <c r="I36" s="70"/>
      <c r="J36" s="74"/>
      <c r="K36" s="74"/>
    </row>
    <row r="37" spans="2:12" ht="26.25" customHeight="1" x14ac:dyDescent="0.45">
      <c r="B37" s="86"/>
      <c r="C37" s="87"/>
      <c r="D37" s="88"/>
      <c r="E37" s="45" t="s">
        <v>44</v>
      </c>
      <c r="F37" s="45"/>
      <c r="G37" s="46"/>
      <c r="H37" s="69">
        <f>ROUNDDOWN($H$35*0.8,0)</f>
        <v>1763</v>
      </c>
      <c r="I37" s="70"/>
      <c r="J37" s="74"/>
      <c r="K37" s="74"/>
    </row>
    <row r="38" spans="2:12" ht="26.25" customHeight="1" x14ac:dyDescent="0.45">
      <c r="B38" s="89"/>
      <c r="C38" s="90"/>
      <c r="D38" s="91"/>
      <c r="E38" s="44" t="s">
        <v>45</v>
      </c>
      <c r="F38" s="45"/>
      <c r="G38" s="46"/>
      <c r="H38" s="69">
        <f>ROUNDDOWN($H$35*0.7,0)</f>
        <v>1542</v>
      </c>
      <c r="I38" s="70"/>
      <c r="J38" s="74"/>
      <c r="K38" s="74"/>
    </row>
    <row r="39" spans="2:12" ht="26.25" customHeight="1" x14ac:dyDescent="0.45">
      <c r="B39" s="81" t="s">
        <v>46</v>
      </c>
      <c r="C39" s="81"/>
      <c r="D39" s="81"/>
      <c r="E39" s="81" t="s">
        <v>47</v>
      </c>
      <c r="F39" s="81"/>
      <c r="G39" s="81"/>
      <c r="H39" s="82">
        <f>H35-H36</f>
        <v>221</v>
      </c>
      <c r="I39" s="82"/>
      <c r="J39" s="74"/>
      <c r="K39" s="74"/>
    </row>
    <row r="40" spans="2:12" ht="26.25" customHeight="1" x14ac:dyDescent="0.45">
      <c r="B40" s="81"/>
      <c r="C40" s="81"/>
      <c r="D40" s="81"/>
      <c r="E40" s="81" t="s">
        <v>48</v>
      </c>
      <c r="F40" s="81"/>
      <c r="G40" s="81"/>
      <c r="H40" s="82">
        <f>H35-H37</f>
        <v>441</v>
      </c>
      <c r="I40" s="82"/>
      <c r="J40" s="74"/>
      <c r="K40" s="74"/>
    </row>
    <row r="41" spans="2:12" ht="26.25" customHeight="1" x14ac:dyDescent="0.45">
      <c r="B41" s="81"/>
      <c r="C41" s="81"/>
      <c r="D41" s="81"/>
      <c r="E41" s="81" t="s">
        <v>49</v>
      </c>
      <c r="F41" s="81"/>
      <c r="G41" s="81"/>
      <c r="H41" s="69">
        <f>H35-H38</f>
        <v>662</v>
      </c>
      <c r="I41" s="70"/>
      <c r="J41" s="74"/>
      <c r="K41" s="74"/>
    </row>
    <row r="42" spans="2:12" ht="9.75" customHeight="1" x14ac:dyDescent="0.45"/>
    <row r="43" spans="2:12" ht="22.5" customHeight="1" x14ac:dyDescent="0.45">
      <c r="B43" s="71"/>
      <c r="C43" s="71"/>
      <c r="D43" s="71"/>
      <c r="E43" s="71"/>
      <c r="F43" s="71"/>
      <c r="G43" s="71"/>
      <c r="I43" s="71"/>
      <c r="J43" s="71"/>
    </row>
    <row r="44" spans="2:12" ht="22.5" customHeight="1" x14ac:dyDescent="0.45">
      <c r="B44" s="36"/>
      <c r="C44" s="36"/>
      <c r="D44" s="36"/>
      <c r="E44" s="36"/>
      <c r="F44" s="36"/>
      <c r="G44" s="36"/>
      <c r="I44" s="71"/>
      <c r="J44" s="71"/>
      <c r="K44" s="71"/>
      <c r="L44" s="71"/>
    </row>
    <row r="45" spans="2:12" ht="22.5" customHeight="1" x14ac:dyDescent="0.45">
      <c r="K45" s="71"/>
      <c r="L45" s="71"/>
    </row>
  </sheetData>
  <mergeCells count="73">
    <mergeCell ref="I44:J44"/>
    <mergeCell ref="K44:L44"/>
    <mergeCell ref="K45:L45"/>
    <mergeCell ref="J39:K41"/>
    <mergeCell ref="E40:G40"/>
    <mergeCell ref="H40:I40"/>
    <mergeCell ref="E41:G41"/>
    <mergeCell ref="H41:I41"/>
    <mergeCell ref="B43:G43"/>
    <mergeCell ref="I43:J43"/>
    <mergeCell ref="B39:D41"/>
    <mergeCell ref="E39:G39"/>
    <mergeCell ref="H39:I39"/>
    <mergeCell ref="B36:D38"/>
    <mergeCell ref="E36:G36"/>
    <mergeCell ref="H36:I36"/>
    <mergeCell ref="J36:K38"/>
    <mergeCell ref="E37:G37"/>
    <mergeCell ref="B32:G32"/>
    <mergeCell ref="H32:I32"/>
    <mergeCell ref="J32:K32"/>
    <mergeCell ref="B33:G33"/>
    <mergeCell ref="H33:I33"/>
    <mergeCell ref="J33:K33"/>
    <mergeCell ref="B34:G34"/>
    <mergeCell ref="H34:I34"/>
    <mergeCell ref="B35:G35"/>
    <mergeCell ref="H35:I35"/>
    <mergeCell ref="J35:K35"/>
    <mergeCell ref="H37:I37"/>
    <mergeCell ref="E38:G38"/>
    <mergeCell ref="H38:I38"/>
    <mergeCell ref="P29:Q29"/>
    <mergeCell ref="B30:G30"/>
    <mergeCell ref="H30:I30"/>
    <mergeCell ref="L30:M30"/>
    <mergeCell ref="P30:Q30"/>
    <mergeCell ref="B31:G31"/>
    <mergeCell ref="H31:I31"/>
    <mergeCell ref="L31:M31"/>
    <mergeCell ref="B23:G23"/>
    <mergeCell ref="B24:G24"/>
    <mergeCell ref="B25:G25"/>
    <mergeCell ref="G26:N26"/>
    <mergeCell ref="G27:N27"/>
    <mergeCell ref="K29:N29"/>
    <mergeCell ref="B22:G22"/>
    <mergeCell ref="B11:G11"/>
    <mergeCell ref="B12:G12"/>
    <mergeCell ref="B13:G13"/>
    <mergeCell ref="H13:N13"/>
    <mergeCell ref="B14:G14"/>
    <mergeCell ref="B15:D17"/>
    <mergeCell ref="E15:G15"/>
    <mergeCell ref="E16:G16"/>
    <mergeCell ref="E17:G17"/>
    <mergeCell ref="B18:D20"/>
    <mergeCell ref="E18:G18"/>
    <mergeCell ref="E19:G19"/>
    <mergeCell ref="E20:G20"/>
    <mergeCell ref="B21:G21"/>
    <mergeCell ref="B10:G10"/>
    <mergeCell ref="M1:N1"/>
    <mergeCell ref="C2:G2"/>
    <mergeCell ref="B3:N3"/>
    <mergeCell ref="B5:K5"/>
    <mergeCell ref="B6:G6"/>
    <mergeCell ref="B7:G7"/>
    <mergeCell ref="B8:G8"/>
    <mergeCell ref="H8:N8"/>
    <mergeCell ref="B9:G9"/>
    <mergeCell ref="H9:I9"/>
    <mergeCell ref="J9:N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ショートステイ</vt:lpstr>
      <vt:lpstr>ショートステイ!Print_Area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yaji@keitokukai.or.jp</dc:creator>
  <cp:lastModifiedBy>yaji@keitokukai.or.jp</cp:lastModifiedBy>
  <cp:lastPrinted>2025-04-02T01:56:17Z</cp:lastPrinted>
  <dcterms:created xsi:type="dcterms:W3CDTF">2025-04-02T01:21:46Z</dcterms:created>
  <dcterms:modified xsi:type="dcterms:W3CDTF">2025-04-02T01:57:37Z</dcterms:modified>
</cp:coreProperties>
</file>